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72" yWindow="456" windowWidth="16608" windowHeight="9432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16" i="1"/>
  <c r="D16"/>
  <c r="AE17"/>
  <c r="AA17"/>
  <c r="AD17" s="1"/>
  <c r="F18" l="1"/>
  <c r="AC16" s="1"/>
  <c r="AC18" s="1"/>
  <c r="Z16"/>
  <c r="Z18" s="1"/>
  <c r="Y16"/>
  <c r="Y18" s="1"/>
  <c r="X16"/>
  <c r="X18" s="1"/>
  <c r="W16"/>
  <c r="W18" s="1"/>
  <c r="V16"/>
  <c r="V18" s="1"/>
  <c r="U16"/>
  <c r="U18" s="1"/>
  <c r="T16"/>
  <c r="T18" s="1"/>
  <c r="S16"/>
  <c r="S18" s="1"/>
  <c r="Q16"/>
  <c r="Q18" s="1"/>
  <c r="R16"/>
  <c r="R18" s="1"/>
  <c r="P16"/>
  <c r="P18" s="1"/>
  <c r="O16"/>
  <c r="O18" s="1"/>
  <c r="N16"/>
  <c r="N18" s="1"/>
  <c r="M16"/>
  <c r="M18" s="1"/>
  <c r="L16"/>
  <c r="L18" s="1"/>
  <c r="K16"/>
  <c r="K18" s="1"/>
  <c r="J16"/>
  <c r="J18" s="1"/>
  <c r="I16"/>
  <c r="I18" s="1"/>
  <c r="H16"/>
  <c r="G16"/>
  <c r="G18" s="1"/>
  <c r="E16"/>
  <c r="D18"/>
  <c r="C16"/>
  <c r="C18" s="1"/>
  <c r="B16"/>
  <c r="E18" l="1"/>
  <c r="B18"/>
  <c r="AA16"/>
  <c r="H18"/>
  <c r="AE16"/>
  <c r="AE18" s="1"/>
  <c r="AA18" l="1"/>
  <c r="AD18" s="1"/>
</calcChain>
</file>

<file path=xl/sharedStrings.xml><?xml version="1.0" encoding="utf-8"?>
<sst xmlns="http://schemas.openxmlformats.org/spreadsheetml/2006/main" count="84" uniqueCount="70">
  <si>
    <t>5-Mu</t>
  </si>
  <si>
    <t>5-Gem</t>
  </si>
  <si>
    <t>5-Di</t>
  </si>
  <si>
    <t>5-Gl</t>
  </si>
  <si>
    <t>5-Geb</t>
  </si>
  <si>
    <t>5-Erw</t>
  </si>
  <si>
    <t>5-Fam</t>
  </si>
  <si>
    <t>5-Fern</t>
  </si>
  <si>
    <t>5-Seel</t>
  </si>
  <si>
    <t>6-Erw</t>
  </si>
  <si>
    <t>6-Outs</t>
  </si>
  <si>
    <t>6-Kra</t>
  </si>
  <si>
    <t xml:space="preserve"> 6-Alt</t>
  </si>
  <si>
    <t>6-Jug</t>
  </si>
  <si>
    <t>5-Jug</t>
  </si>
  <si>
    <t>5-Kin</t>
  </si>
  <si>
    <t>5-Al/Kr</t>
  </si>
  <si>
    <t>6-Fam</t>
  </si>
  <si>
    <t>Fr-1</t>
  </si>
  <si>
    <t>Fr-2</t>
  </si>
  <si>
    <t>Fr-3</t>
  </si>
  <si>
    <t>Fr-4</t>
  </si>
  <si>
    <t xml:space="preserve"> Fr-7</t>
  </si>
  <si>
    <t>Fr-8</t>
  </si>
  <si>
    <t>5-GD</t>
  </si>
  <si>
    <t xml:space="preserve"> </t>
  </si>
  <si>
    <t>SOLLWERT</t>
  </si>
  <si>
    <t>2-Leben</t>
  </si>
  <si>
    <t>7-Godi/Events</t>
  </si>
  <si>
    <t>8-Kooperation</t>
  </si>
  <si>
    <t>4-MA-Schulung</t>
  </si>
  <si>
    <t>5-MA/Musik</t>
  </si>
  <si>
    <t>5-MA/Godi</t>
  </si>
  <si>
    <t>5-MA/Gemeinschaft</t>
  </si>
  <si>
    <t>5-MA/Diakonie</t>
  </si>
  <si>
    <t>5-MA/Gebet</t>
  </si>
  <si>
    <t>5-MA/Erwachsene</t>
  </si>
  <si>
    <t>5-MA/Familie</t>
  </si>
  <si>
    <t>5-MA/Evangelisation</t>
  </si>
  <si>
    <t>5-MA/Seelsorge</t>
  </si>
  <si>
    <t>6-EvangDiak-Erwachsene</t>
  </si>
  <si>
    <t>Godi-Bes</t>
  </si>
  <si>
    <t>Entw</t>
  </si>
  <si>
    <t>Godi-real</t>
  </si>
  <si>
    <t>Entwicklung</t>
  </si>
  <si>
    <t>5-MA/Jugend</t>
  </si>
  <si>
    <t>5-MA/Alte-Kranke</t>
  </si>
  <si>
    <t>6-Evang/Diak-Jugend</t>
  </si>
  <si>
    <t>6-Evang/Diak-Familie</t>
  </si>
  <si>
    <t>6-Evang/Diak-Kranke</t>
  </si>
  <si>
    <t xml:space="preserve"> 6-Evang/Diak-Alte</t>
  </si>
  <si>
    <t>6-Evang/Diak-Outsider</t>
  </si>
  <si>
    <t>5-MA/Kinder</t>
  </si>
  <si>
    <t>3-Glaub-Schulg</t>
  </si>
  <si>
    <t>5-MA/Glaub-Zeugnis</t>
  </si>
  <si>
    <t>EKÖ 483 Antworten</t>
  </si>
  <si>
    <t>Missionspotential</t>
  </si>
  <si>
    <t>Mittlerer ISTWERT</t>
  </si>
  <si>
    <t>IST / SOLLWERT %</t>
  </si>
  <si>
    <t>Fr.1-3+6</t>
  </si>
  <si>
    <t>Fragen 1+2+3+6</t>
  </si>
  <si>
    <t>Godi real v.30%</t>
  </si>
  <si>
    <t>Lutherischer Lektorenbund in Österreich</t>
  </si>
  <si>
    <t>Evangelisch-kirchlicher Verein</t>
  </si>
  <si>
    <t xml:space="preserve">  </t>
  </si>
  <si>
    <t>GodiBesuchsquote %</t>
  </si>
  <si>
    <t xml:space="preserve">1-Lehre/Verkündigung </t>
  </si>
  <si>
    <t>Auswertung „Missionarisch schwache“ Gemeinde der Umfrage 2016 „Lebendige Gemeinde“</t>
  </si>
  <si>
    <r>
      <t xml:space="preserve">  </t>
    </r>
    <r>
      <rPr>
        <sz val="14"/>
        <color theme="1"/>
        <rFont val="Arial Narrow"/>
        <family val="2"/>
      </rPr>
      <t>März 2017</t>
    </r>
  </si>
  <si>
    <t>Schwache Gemeinde</t>
  </si>
</sst>
</file>

<file path=xl/styles.xml><?xml version="1.0" encoding="utf-8"?>
<styleSheet xmlns="http://schemas.openxmlformats.org/spreadsheetml/2006/main">
  <numFmts count="2">
    <numFmt numFmtId="164" formatCode="0.0_ ;[Red]\-0.0\ "/>
    <numFmt numFmtId="165" formatCode="0.00_ ;[Red]\-0.00\ "/>
  </numFmts>
  <fonts count="12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2" fontId="0" fillId="0" borderId="0" xfId="0" applyNumberFormat="1"/>
    <xf numFmtId="1" fontId="8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8" fillId="0" borderId="2" xfId="0" applyNumberFormat="1" applyFont="1" applyBorder="1"/>
    <xf numFmtId="1" fontId="8" fillId="0" borderId="0" xfId="0" applyNumberFormat="1" applyFont="1"/>
    <xf numFmtId="1" fontId="0" fillId="0" borderId="0" xfId="0" applyNumberFormat="1"/>
    <xf numFmtId="1" fontId="7" fillId="0" borderId="2" xfId="0" applyNumberFormat="1" applyFont="1" applyBorder="1"/>
    <xf numFmtId="1" fontId="7" fillId="0" borderId="2" xfId="0" applyNumberFormat="1" applyFont="1" applyBorder="1" applyAlignment="1">
      <alignment horizontal="right"/>
    </xf>
    <xf numFmtId="2" fontId="0" fillId="0" borderId="2" xfId="0" applyNumberFormat="1" applyBorder="1"/>
    <xf numFmtId="0" fontId="9" fillId="0" borderId="0" xfId="0" applyFont="1"/>
    <xf numFmtId="0" fontId="10" fillId="0" borderId="0" xfId="0" applyFont="1"/>
    <xf numFmtId="1" fontId="6" fillId="0" borderId="2" xfId="0" applyNumberFormat="1" applyFont="1" applyBorder="1"/>
    <xf numFmtId="0" fontId="11" fillId="0" borderId="0" xfId="0" applyFont="1"/>
    <xf numFmtId="164" fontId="11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0" fontId="5" fillId="0" borderId="1" xfId="0" applyFont="1" applyBorder="1"/>
    <xf numFmtId="1" fontId="5" fillId="0" borderId="0" xfId="0" applyNumberFormat="1" applyFont="1" applyFill="1" applyBorder="1"/>
    <xf numFmtId="1" fontId="4" fillId="0" borderId="2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1" fontId="7" fillId="0" borderId="3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Tabelle1!$A$18</c:f>
              <c:strCache>
                <c:ptCount val="1"/>
                <c:pt idx="0">
                  <c:v>IST / SOLLWERT %</c:v>
                </c:pt>
              </c:strCache>
            </c:strRef>
          </c:tx>
          <c:cat>
            <c:strRef>
              <c:f>Tabelle1!$B$15:$AE$15</c:f>
              <c:strCache>
                <c:ptCount val="30"/>
                <c:pt idx="0">
                  <c:v>1-Lehre/Verkündigung </c:v>
                </c:pt>
                <c:pt idx="1">
                  <c:v>2-Leben</c:v>
                </c:pt>
                <c:pt idx="2">
                  <c:v>3-Glaub-Schulg</c:v>
                </c:pt>
                <c:pt idx="3">
                  <c:v>4-MA-Schulung</c:v>
                </c:pt>
                <c:pt idx="4">
                  <c:v>7-Godi/Events</c:v>
                </c:pt>
                <c:pt idx="5">
                  <c:v>8-Kooperation</c:v>
                </c:pt>
                <c:pt idx="6">
                  <c:v>5-MA/Godi</c:v>
                </c:pt>
                <c:pt idx="7">
                  <c:v>5-MA/Musik</c:v>
                </c:pt>
                <c:pt idx="8">
                  <c:v>5-MA/Glaub-Zeugnis</c:v>
                </c:pt>
                <c:pt idx="9">
                  <c:v>5-MA/Gemeinschaft</c:v>
                </c:pt>
                <c:pt idx="10">
                  <c:v>5-MA/Diakonie</c:v>
                </c:pt>
                <c:pt idx="11">
                  <c:v>5-MA/Gebet</c:v>
                </c:pt>
                <c:pt idx="12">
                  <c:v>5-MA/Kinder</c:v>
                </c:pt>
                <c:pt idx="13">
                  <c:v>5-MA/Jugend</c:v>
                </c:pt>
                <c:pt idx="14">
                  <c:v>5-MA/Erwachsene</c:v>
                </c:pt>
                <c:pt idx="15">
                  <c:v>5-MA/Familie</c:v>
                </c:pt>
                <c:pt idx="16">
                  <c:v>5-MA/Alte-Kranke</c:v>
                </c:pt>
                <c:pt idx="17">
                  <c:v>5-MA/Evangelisation</c:v>
                </c:pt>
                <c:pt idx="18">
                  <c:v>5-MA/Seelsorge</c:v>
                </c:pt>
                <c:pt idx="19">
                  <c:v>6-Evang/Diak-Jugend</c:v>
                </c:pt>
                <c:pt idx="20">
                  <c:v>6-EvangDiak-Erwachsene</c:v>
                </c:pt>
                <c:pt idx="21">
                  <c:v>6-Evang/Diak-Familie</c:v>
                </c:pt>
                <c:pt idx="22">
                  <c:v> 6-Evang/Diak-Alte</c:v>
                </c:pt>
                <c:pt idx="23">
                  <c:v>6-Evang/Diak-Kranke</c:v>
                </c:pt>
                <c:pt idx="24">
                  <c:v>6-Evang/Diak-Outsider</c:v>
                </c:pt>
                <c:pt idx="25">
                  <c:v>Fragen 1+2+3+6</c:v>
                </c:pt>
                <c:pt idx="26">
                  <c:v>GodiBesuchsquote %</c:v>
                </c:pt>
                <c:pt idx="27">
                  <c:v>Godi real v.30%</c:v>
                </c:pt>
                <c:pt idx="28">
                  <c:v>Missionspotential</c:v>
                </c:pt>
                <c:pt idx="29">
                  <c:v>Entwicklung</c:v>
                </c:pt>
              </c:strCache>
            </c:strRef>
          </c:cat>
          <c:val>
            <c:numRef>
              <c:f>Tabelle1!$B$18:$AE$18</c:f>
              <c:numCache>
                <c:formatCode>0.0_ ;[Red]\-0.0\ </c:formatCode>
                <c:ptCount val="30"/>
                <c:pt idx="0">
                  <c:v>82.142857142857139</c:v>
                </c:pt>
                <c:pt idx="1">
                  <c:v>53.571428571428569</c:v>
                </c:pt>
                <c:pt idx="2">
                  <c:v>42.857142857142854</c:v>
                </c:pt>
                <c:pt idx="3">
                  <c:v>40</c:v>
                </c:pt>
                <c:pt idx="4">
                  <c:v>40</c:v>
                </c:pt>
                <c:pt idx="5">
                  <c:v>41.666666666666671</c:v>
                </c:pt>
                <c:pt idx="6">
                  <c:v>57.142857142857139</c:v>
                </c:pt>
                <c:pt idx="7">
                  <c:v>85.714285714285708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57.142857142857139</c:v>
                </c:pt>
                <c:pt idx="12">
                  <c:v>42.857142857142854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42.857142857142854</c:v>
                </c:pt>
                <c:pt idx="17">
                  <c:v>0</c:v>
                </c:pt>
                <c:pt idx="18">
                  <c:v>42.857142857142854</c:v>
                </c:pt>
                <c:pt idx="19">
                  <c:v>14.285714285714285</c:v>
                </c:pt>
                <c:pt idx="20">
                  <c:v>14.285714285714285</c:v>
                </c:pt>
                <c:pt idx="21">
                  <c:v>14.285714285714285</c:v>
                </c:pt>
                <c:pt idx="22">
                  <c:v>28.571428571428569</c:v>
                </c:pt>
                <c:pt idx="23">
                  <c:v>28.571428571428569</c:v>
                </c:pt>
                <c:pt idx="24">
                  <c:v>0</c:v>
                </c:pt>
                <c:pt idx="25">
                  <c:v>45.238095238095241</c:v>
                </c:pt>
                <c:pt idx="26">
                  <c:v>1.8</c:v>
                </c:pt>
                <c:pt idx="27">
                  <c:v>2.4000000000000004</c:v>
                </c:pt>
                <c:pt idx="28">
                  <c:v>23.81904761904762</c:v>
                </c:pt>
                <c:pt idx="29">
                  <c:v>26.78004535147392</c:v>
                </c:pt>
              </c:numCache>
            </c:numRef>
          </c:val>
        </c:ser>
        <c:dLbls>
          <c:showVal val="1"/>
        </c:dLbls>
        <c:axId val="149836160"/>
        <c:axId val="149837696"/>
      </c:barChart>
      <c:catAx>
        <c:axId val="149836160"/>
        <c:scaling>
          <c:orientation val="minMax"/>
        </c:scaling>
        <c:axPos val="b"/>
        <c:majorGridlines/>
        <c:majorTickMark val="none"/>
        <c:tickLblPos val="high"/>
        <c:crossAx val="149837696"/>
        <c:crosses val="autoZero"/>
        <c:auto val="1"/>
        <c:lblAlgn val="ctr"/>
        <c:lblOffset val="100"/>
        <c:tickMarkSkip val="1"/>
      </c:catAx>
      <c:valAx>
        <c:axId val="149837696"/>
        <c:scaling>
          <c:orientation val="minMax"/>
        </c:scaling>
        <c:axPos val="l"/>
        <c:majorGridlines/>
        <c:numFmt formatCode="0.0_ ;[Red]\-0.0\ " sourceLinked="1"/>
        <c:majorTickMark val="none"/>
        <c:tickLblPos val="nextTo"/>
        <c:crossAx val="14983616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80314954" l="0.19685039370078738" r="0" t="0.78740157480314954" header="0.31496062992126161" footer="0.3149606299212616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313871</xdr:colOff>
      <xdr:row>18</xdr:row>
      <xdr:rowOff>149132</xdr:rowOff>
    </xdr:from>
    <xdr:to>
      <xdr:col>30</xdr:col>
      <xdr:colOff>407126</xdr:colOff>
      <xdr:row>43</xdr:row>
      <xdr:rowOff>76200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="70" zoomScaleNormal="70" workbookViewId="0">
      <selection activeCell="AF1" sqref="AF1:AY1048576"/>
    </sheetView>
  </sheetViews>
  <sheetFormatPr baseColWidth="10" defaultRowHeight="14.4"/>
  <cols>
    <col min="1" max="1" width="18.77734375" customWidth="1"/>
    <col min="2" max="2" width="6.109375" style="7" customWidth="1"/>
    <col min="3" max="3" width="5.44140625" style="7" customWidth="1"/>
    <col min="4" max="4" width="5.33203125" style="7" customWidth="1"/>
    <col min="5" max="5" width="5.109375" style="7" customWidth="1"/>
    <col min="6" max="6" width="4.88671875" style="7" customWidth="1"/>
    <col min="7" max="7" width="5.5546875" style="7" customWidth="1"/>
    <col min="8" max="8" width="6" style="7" customWidth="1"/>
    <col min="9" max="10" width="5.109375" style="7" customWidth="1"/>
    <col min="11" max="11" width="6.33203125" style="7" customWidth="1"/>
    <col min="12" max="12" width="5.33203125" style="7" customWidth="1"/>
    <col min="13" max="14" width="5.5546875" style="7" customWidth="1"/>
    <col min="15" max="15" width="5.6640625" style="7" customWidth="1"/>
    <col min="16" max="16" width="5.5546875" style="7" customWidth="1"/>
    <col min="17" max="17" width="6" style="7" customWidth="1"/>
    <col min="18" max="20" width="6.33203125" style="7" customWidth="1"/>
    <col min="21" max="21" width="5.88671875" style="7" customWidth="1"/>
    <col min="22" max="22" width="6.109375" style="7" customWidth="1"/>
    <col min="23" max="23" width="6.6640625" style="7" customWidth="1"/>
    <col min="24" max="24" width="6.44140625" style="7" customWidth="1"/>
    <col min="25" max="25" width="5.6640625" style="7" customWidth="1"/>
    <col min="26" max="26" width="6.44140625" style="7" customWidth="1"/>
    <col min="27" max="27" width="8.44140625" style="2" customWidth="1"/>
    <col min="28" max="28" width="6.109375" style="4" customWidth="1"/>
    <col min="29" max="29" width="7.109375" style="4" customWidth="1"/>
    <col min="30" max="30" width="6.109375" style="4" customWidth="1"/>
    <col min="31" max="31" width="10.21875" style="4" customWidth="1"/>
  </cols>
  <sheetData>
    <row r="1" spans="1:31" ht="18">
      <c r="A1" s="12" t="s">
        <v>25</v>
      </c>
    </row>
    <row r="2" spans="1:31" ht="18">
      <c r="A2" s="12" t="s">
        <v>62</v>
      </c>
      <c r="B2"/>
      <c r="C2"/>
    </row>
    <row r="3" spans="1:31" ht="18">
      <c r="A3" s="11" t="s">
        <v>63</v>
      </c>
      <c r="B3"/>
      <c r="C3"/>
    </row>
    <row r="4" spans="1:31" ht="18">
      <c r="A4" s="12" t="s">
        <v>25</v>
      </c>
      <c r="B4"/>
      <c r="C4" s="12" t="s">
        <v>67</v>
      </c>
    </row>
    <row r="5" spans="1:31" ht="18.600000000000001" thickBot="1">
      <c r="A5" s="12" t="s">
        <v>25</v>
      </c>
      <c r="B5" s="12" t="s">
        <v>68</v>
      </c>
      <c r="C5"/>
    </row>
    <row r="6" spans="1:31" s="1" customFormat="1" ht="16.2" thickBot="1">
      <c r="A6" s="28" t="s">
        <v>69</v>
      </c>
      <c r="B6" s="5" t="s">
        <v>18</v>
      </c>
      <c r="C6" s="5" t="s">
        <v>19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5" t="s">
        <v>0</v>
      </c>
      <c r="J6" s="5" t="s">
        <v>3</v>
      </c>
      <c r="K6" s="5" t="s">
        <v>1</v>
      </c>
      <c r="L6" s="5" t="s">
        <v>2</v>
      </c>
      <c r="M6" s="5" t="s">
        <v>4</v>
      </c>
      <c r="N6" s="5" t="s">
        <v>15</v>
      </c>
      <c r="O6" s="5" t="s">
        <v>14</v>
      </c>
      <c r="P6" s="5" t="s">
        <v>5</v>
      </c>
      <c r="Q6" s="5" t="s">
        <v>6</v>
      </c>
      <c r="R6" s="5" t="s">
        <v>16</v>
      </c>
      <c r="S6" s="5" t="s">
        <v>7</v>
      </c>
      <c r="T6" s="5" t="s">
        <v>8</v>
      </c>
      <c r="U6" s="5" t="s">
        <v>13</v>
      </c>
      <c r="V6" s="5" t="s">
        <v>9</v>
      </c>
      <c r="W6" s="5" t="s">
        <v>17</v>
      </c>
      <c r="X6" s="5" t="s">
        <v>12</v>
      </c>
      <c r="Y6" s="5" t="s">
        <v>11</v>
      </c>
      <c r="Z6" s="5" t="s">
        <v>10</v>
      </c>
      <c r="AA6" s="10" t="s">
        <v>59</v>
      </c>
      <c r="AB6" s="9" t="s">
        <v>41</v>
      </c>
      <c r="AC6" s="9" t="s">
        <v>43</v>
      </c>
      <c r="AD6" s="22" t="s">
        <v>56</v>
      </c>
      <c r="AE6" s="26" t="s">
        <v>42</v>
      </c>
    </row>
    <row r="7" spans="1:31" ht="15.6">
      <c r="A7" s="29" t="s">
        <v>25</v>
      </c>
      <c r="B7" s="21">
        <v>4</v>
      </c>
      <c r="C7" s="21">
        <v>2</v>
      </c>
      <c r="D7" s="4">
        <v>2</v>
      </c>
      <c r="E7" s="4">
        <v>1</v>
      </c>
      <c r="F7" s="21">
        <v>2</v>
      </c>
      <c r="G7" s="21">
        <v>1</v>
      </c>
      <c r="H7" s="21">
        <v>1</v>
      </c>
      <c r="I7" s="21">
        <v>0</v>
      </c>
      <c r="J7" s="21">
        <v>0</v>
      </c>
      <c r="K7" s="21">
        <v>0</v>
      </c>
      <c r="L7" s="21">
        <v>0</v>
      </c>
      <c r="M7" s="21">
        <v>2</v>
      </c>
      <c r="N7" s="21">
        <v>2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2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/>
    </row>
    <row r="8" spans="1:31" ht="15.6">
      <c r="A8" s="29" t="s">
        <v>25</v>
      </c>
      <c r="B8" s="21">
        <v>4</v>
      </c>
      <c r="C8" s="21">
        <v>4</v>
      </c>
      <c r="D8" s="4">
        <v>3</v>
      </c>
      <c r="E8" s="4">
        <v>3</v>
      </c>
      <c r="F8" s="21">
        <v>11</v>
      </c>
      <c r="G8" s="21">
        <v>3</v>
      </c>
      <c r="H8" s="21">
        <v>0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1</v>
      </c>
      <c r="S8" s="21">
        <v>0</v>
      </c>
      <c r="T8" s="21">
        <v>2</v>
      </c>
      <c r="U8" s="7">
        <v>1</v>
      </c>
      <c r="V8" s="21">
        <v>1</v>
      </c>
      <c r="W8" s="7">
        <v>1</v>
      </c>
      <c r="X8" s="21">
        <v>1</v>
      </c>
      <c r="Y8" s="7">
        <v>1</v>
      </c>
      <c r="Z8" s="21">
        <v>0</v>
      </c>
      <c r="AA8"/>
    </row>
    <row r="9" spans="1:31" ht="15.6">
      <c r="A9" s="29" t="s">
        <v>25</v>
      </c>
      <c r="B9" s="21">
        <v>3</v>
      </c>
      <c r="C9" s="21">
        <v>2</v>
      </c>
      <c r="D9" s="4">
        <v>2</v>
      </c>
      <c r="E9" s="4">
        <v>1</v>
      </c>
      <c r="H9" s="21">
        <v>1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2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/>
    </row>
    <row r="10" spans="1:31" ht="15.6">
      <c r="A10" s="29" t="s">
        <v>25</v>
      </c>
      <c r="B10" s="21">
        <v>3</v>
      </c>
      <c r="C10" s="21">
        <v>2</v>
      </c>
      <c r="D10" s="4">
        <v>2</v>
      </c>
      <c r="F10" s="21">
        <v>2</v>
      </c>
      <c r="H10" s="21">
        <v>0</v>
      </c>
      <c r="I10" s="21">
        <v>1</v>
      </c>
      <c r="J10" s="21">
        <v>0</v>
      </c>
      <c r="K10" s="21">
        <v>0</v>
      </c>
      <c r="L10" s="21">
        <v>0</v>
      </c>
      <c r="M10" s="7">
        <v>2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/>
    </row>
    <row r="11" spans="1:31" ht="15.6">
      <c r="A11" s="29" t="s">
        <v>64</v>
      </c>
      <c r="B11" s="21">
        <v>3</v>
      </c>
      <c r="C11" s="21">
        <v>2</v>
      </c>
      <c r="D11" s="4">
        <v>1</v>
      </c>
      <c r="E11" s="4">
        <v>1</v>
      </c>
      <c r="F11" s="21">
        <v>2</v>
      </c>
      <c r="G11" s="21">
        <v>1</v>
      </c>
      <c r="H11" s="21">
        <v>0</v>
      </c>
      <c r="I11" s="21">
        <v>1</v>
      </c>
      <c r="J11" s="21">
        <v>0</v>
      </c>
      <c r="K11" s="21">
        <v>0</v>
      </c>
      <c r="L11" s="21">
        <v>0</v>
      </c>
      <c r="M11" s="21">
        <v>2</v>
      </c>
      <c r="N11" s="21">
        <v>0</v>
      </c>
      <c r="O11" s="21">
        <v>0</v>
      </c>
      <c r="P11" s="21">
        <v>0</v>
      </c>
      <c r="Q11" s="21">
        <v>0</v>
      </c>
      <c r="R11" s="7">
        <v>1</v>
      </c>
      <c r="S11" s="21">
        <v>0</v>
      </c>
      <c r="T11" s="7">
        <v>2</v>
      </c>
      <c r="U11" s="21">
        <v>0</v>
      </c>
      <c r="V11" s="21">
        <v>0</v>
      </c>
      <c r="W11" s="21">
        <v>0</v>
      </c>
      <c r="X11" s="7">
        <v>1</v>
      </c>
      <c r="Y11" s="7">
        <v>1</v>
      </c>
      <c r="Z11" s="21">
        <v>0</v>
      </c>
      <c r="AA11"/>
    </row>
    <row r="12" spans="1:31" ht="15.6">
      <c r="A12" s="29" t="s">
        <v>25</v>
      </c>
      <c r="B12" s="21">
        <v>2</v>
      </c>
      <c r="C12" s="21">
        <v>1</v>
      </c>
      <c r="D12" s="4">
        <v>1</v>
      </c>
      <c r="H12" s="7">
        <v>1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7">
        <v>1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/>
    </row>
    <row r="13" spans="1:31" ht="15.6">
      <c r="A13" s="29" t="s">
        <v>25</v>
      </c>
      <c r="B13" s="21">
        <v>4</v>
      </c>
      <c r="C13" s="21">
        <v>2</v>
      </c>
      <c r="D13" s="4">
        <v>1</v>
      </c>
      <c r="E13" s="4">
        <v>2</v>
      </c>
      <c r="F13" s="4">
        <v>5</v>
      </c>
      <c r="H13" s="21">
        <v>1</v>
      </c>
      <c r="I13" s="21">
        <v>1</v>
      </c>
      <c r="J13" s="21">
        <v>0</v>
      </c>
      <c r="K13" s="21">
        <v>0</v>
      </c>
      <c r="L13" s="21">
        <v>0</v>
      </c>
      <c r="M13" s="7">
        <v>2</v>
      </c>
      <c r="N13" s="7">
        <v>2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/>
    </row>
    <row r="14" spans="1:31" ht="18.600000000000001" thickBot="1">
      <c r="A14" s="11" t="s">
        <v>64</v>
      </c>
      <c r="B14"/>
      <c r="C14"/>
      <c r="D14"/>
      <c r="E14"/>
      <c r="F14"/>
      <c r="G14" s="11" t="s">
        <v>25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B14" s="3"/>
      <c r="AC14" s="3"/>
      <c r="AD14" s="3"/>
      <c r="AE14" s="3"/>
    </row>
    <row r="15" spans="1:31" ht="16.2" thickBot="1">
      <c r="A15" s="20" t="s">
        <v>55</v>
      </c>
      <c r="B15" s="25" t="s">
        <v>66</v>
      </c>
      <c r="C15" s="8" t="s">
        <v>27</v>
      </c>
      <c r="D15" s="13" t="s">
        <v>53</v>
      </c>
      <c r="E15" s="8" t="s">
        <v>30</v>
      </c>
      <c r="F15" s="8" t="s">
        <v>28</v>
      </c>
      <c r="G15" s="8" t="s">
        <v>29</v>
      </c>
      <c r="H15" s="8" t="s">
        <v>32</v>
      </c>
      <c r="I15" s="13" t="s">
        <v>31</v>
      </c>
      <c r="J15" s="13" t="s">
        <v>54</v>
      </c>
      <c r="K15" s="13" t="s">
        <v>33</v>
      </c>
      <c r="L15" s="13" t="s">
        <v>34</v>
      </c>
      <c r="M15" s="8" t="s">
        <v>35</v>
      </c>
      <c r="N15" s="13" t="s">
        <v>52</v>
      </c>
      <c r="O15" s="13" t="s">
        <v>45</v>
      </c>
      <c r="P15" s="8" t="s">
        <v>36</v>
      </c>
      <c r="Q15" s="8" t="s">
        <v>37</v>
      </c>
      <c r="R15" s="13" t="s">
        <v>46</v>
      </c>
      <c r="S15" s="13" t="s">
        <v>38</v>
      </c>
      <c r="T15" s="8" t="s">
        <v>39</v>
      </c>
      <c r="U15" s="13" t="s">
        <v>47</v>
      </c>
      <c r="V15" s="8" t="s">
        <v>40</v>
      </c>
      <c r="W15" s="13" t="s">
        <v>48</v>
      </c>
      <c r="X15" s="13" t="s">
        <v>50</v>
      </c>
      <c r="Y15" s="13" t="s">
        <v>49</v>
      </c>
      <c r="Z15" s="13" t="s">
        <v>51</v>
      </c>
      <c r="AA15" s="10" t="s">
        <v>60</v>
      </c>
      <c r="AB15" s="24" t="s">
        <v>65</v>
      </c>
      <c r="AC15" s="23" t="s">
        <v>61</v>
      </c>
      <c r="AD15" s="22" t="s">
        <v>56</v>
      </c>
      <c r="AE15" s="27" t="s">
        <v>44</v>
      </c>
    </row>
    <row r="16" spans="1:31" s="18" customFormat="1">
      <c r="A16" s="18" t="s">
        <v>57</v>
      </c>
      <c r="B16" s="18">
        <f>AVERAGE(B7:B14)</f>
        <v>3.2857142857142856</v>
      </c>
      <c r="C16" s="18">
        <f>AVERAGE(C7:C14)</f>
        <v>2.1428571428571428</v>
      </c>
      <c r="D16" s="18">
        <f>AVERAGE(D7:D14)</f>
        <v>1.7142857142857142</v>
      </c>
      <c r="E16" s="18">
        <f>AVERAGE(E7:E14)</f>
        <v>1.6</v>
      </c>
      <c r="F16" s="18">
        <f>AVERAGE(F7:F14)</f>
        <v>4.4000000000000004</v>
      </c>
      <c r="G16" s="18">
        <f>AVERAGE(G7:G14)</f>
        <v>1.6666666666666667</v>
      </c>
      <c r="H16" s="18">
        <f>AVERAGE(H7:H14)</f>
        <v>0.5714285714285714</v>
      </c>
      <c r="I16" s="18">
        <f>AVERAGE(I7:I14)</f>
        <v>0.8571428571428571</v>
      </c>
      <c r="J16" s="18">
        <f>AVERAGE(J7:J14)</f>
        <v>0</v>
      </c>
      <c r="K16" s="18">
        <f>AVERAGE(K7:K14)</f>
        <v>0</v>
      </c>
      <c r="L16" s="18">
        <f>AVERAGE(L7:L14)</f>
        <v>0</v>
      </c>
      <c r="M16" s="18">
        <f>AVERAGE(M7:M14)</f>
        <v>1.1428571428571428</v>
      </c>
      <c r="N16" s="18">
        <f>AVERAGE(N7:N14)</f>
        <v>0.8571428571428571</v>
      </c>
      <c r="O16" s="18">
        <f>AVERAGE(O7:O14)</f>
        <v>0</v>
      </c>
      <c r="P16" s="18">
        <f>AVERAGE(P7:P14)</f>
        <v>0</v>
      </c>
      <c r="Q16" s="18">
        <f>AVERAGE(Q7:Q14)</f>
        <v>0</v>
      </c>
      <c r="R16" s="18">
        <f>AVERAGE(R7:R14)</f>
        <v>0.42857142857142855</v>
      </c>
      <c r="S16" s="18">
        <f>AVERAGE(S7:S14)</f>
        <v>0</v>
      </c>
      <c r="T16" s="18">
        <f>AVERAGE(T7:T14)</f>
        <v>0.8571428571428571</v>
      </c>
      <c r="U16" s="18">
        <f>AVERAGE(U7:U14)</f>
        <v>0.14285714285714285</v>
      </c>
      <c r="V16" s="18">
        <f>AVERAGE(V7:V14)</f>
        <v>0.14285714285714285</v>
      </c>
      <c r="W16" s="18">
        <f>AVERAGE(W7:W14)</f>
        <v>0.14285714285714285</v>
      </c>
      <c r="X16" s="18">
        <f>AVERAGE(X7:X14)</f>
        <v>0.2857142857142857</v>
      </c>
      <c r="Y16" s="18">
        <f>AVERAGE(Y7:Y14)</f>
        <v>0.2857142857142857</v>
      </c>
      <c r="Z16" s="18">
        <f>AVERAGE(Z7:Z14)</f>
        <v>0</v>
      </c>
      <c r="AA16" s="19">
        <f>SUM(B16+C16+D16+U16+V16+W16+X16+Y16+Z16)</f>
        <v>8.1428571428571441</v>
      </c>
      <c r="AB16" s="19" t="s">
        <v>25</v>
      </c>
      <c r="AC16" s="19">
        <f>F18/100*AB18</f>
        <v>0.72000000000000008</v>
      </c>
      <c r="AD16" s="19" t="s">
        <v>25</v>
      </c>
      <c r="AE16" s="19">
        <f>SUM(H16:T16)/2+E16+G16</f>
        <v>5.6238095238095234</v>
      </c>
    </row>
    <row r="17" spans="1:31">
      <c r="A17" s="14" t="s">
        <v>26</v>
      </c>
      <c r="B17" s="7">
        <v>4</v>
      </c>
      <c r="C17" s="7">
        <v>4</v>
      </c>
      <c r="D17" s="7">
        <v>4</v>
      </c>
      <c r="E17" s="7">
        <v>4</v>
      </c>
      <c r="F17" s="7">
        <v>11</v>
      </c>
      <c r="G17" s="7">
        <v>4</v>
      </c>
      <c r="H17" s="7">
        <v>1</v>
      </c>
      <c r="I17" s="7">
        <v>1</v>
      </c>
      <c r="J17" s="7">
        <v>5</v>
      </c>
      <c r="K17" s="7">
        <v>1</v>
      </c>
      <c r="L17" s="7">
        <v>2</v>
      </c>
      <c r="M17" s="7">
        <v>2</v>
      </c>
      <c r="N17" s="7">
        <v>2</v>
      </c>
      <c r="O17" s="7">
        <v>2</v>
      </c>
      <c r="P17" s="7">
        <v>1</v>
      </c>
      <c r="Q17" s="7">
        <v>1</v>
      </c>
      <c r="R17" s="7">
        <v>1</v>
      </c>
      <c r="S17" s="7">
        <v>5</v>
      </c>
      <c r="T17" s="7">
        <v>2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2">
        <f>SUM(B17+C17+D17+U17+V17+W17+X17+Y17+Z17)</f>
        <v>18</v>
      </c>
      <c r="AB17" s="4" t="s">
        <v>25</v>
      </c>
      <c r="AC17" s="4">
        <v>30</v>
      </c>
      <c r="AD17" s="4">
        <f>SUM(F17+AA17)</f>
        <v>29</v>
      </c>
      <c r="AE17" s="4">
        <f>SUM(H17:T17)/2+E17+G17</f>
        <v>21</v>
      </c>
    </row>
    <row r="18" spans="1:31">
      <c r="A18" s="15" t="s">
        <v>58</v>
      </c>
      <c r="B18" s="16">
        <f>(B16/B17)*100</f>
        <v>82.142857142857139</v>
      </c>
      <c r="C18" s="16">
        <f>(C16/C17)*100</f>
        <v>53.571428571428569</v>
      </c>
      <c r="D18" s="16">
        <f>(D16/D17)*100</f>
        <v>42.857142857142854</v>
      </c>
      <c r="E18" s="16">
        <f>(E16/E17)*100</f>
        <v>40</v>
      </c>
      <c r="F18" s="16">
        <f>(F16/F17)*100</f>
        <v>40</v>
      </c>
      <c r="G18" s="16">
        <f>(G16/G17)*100</f>
        <v>41.666666666666671</v>
      </c>
      <c r="H18" s="16">
        <f>(H16/H17)*100</f>
        <v>57.142857142857139</v>
      </c>
      <c r="I18" s="16">
        <f>(I16/I17)*100</f>
        <v>85.714285714285708</v>
      </c>
      <c r="J18" s="16">
        <f>(J16/J17)*100</f>
        <v>0</v>
      </c>
      <c r="K18" s="16">
        <f>(K16/K17)*100</f>
        <v>0</v>
      </c>
      <c r="L18" s="16">
        <f>(L16/L17)*100</f>
        <v>0</v>
      </c>
      <c r="M18" s="16">
        <f>(M16/M17)*100</f>
        <v>57.142857142857139</v>
      </c>
      <c r="N18" s="16">
        <f>(N16/N17)*100</f>
        <v>42.857142857142854</v>
      </c>
      <c r="O18" s="16">
        <f>(O16/O17)*100</f>
        <v>0</v>
      </c>
      <c r="P18" s="16">
        <f>(P16/P17)*100</f>
        <v>0</v>
      </c>
      <c r="Q18" s="16">
        <f>(Q16/Q17)*100</f>
        <v>0</v>
      </c>
      <c r="R18" s="16">
        <f>(R16/R17)*100</f>
        <v>42.857142857142854</v>
      </c>
      <c r="S18" s="16">
        <f>(S16/S17)*100</f>
        <v>0</v>
      </c>
      <c r="T18" s="16">
        <f>(T16/T17)*100</f>
        <v>42.857142857142854</v>
      </c>
      <c r="U18" s="16">
        <f>(U16/U17)*100</f>
        <v>14.285714285714285</v>
      </c>
      <c r="V18" s="16">
        <f>(V16/V17)*100</f>
        <v>14.285714285714285</v>
      </c>
      <c r="W18" s="16">
        <f>(W16/W17)*100</f>
        <v>14.285714285714285</v>
      </c>
      <c r="X18" s="16">
        <f>(X16/X17)*100</f>
        <v>28.571428571428569</v>
      </c>
      <c r="Y18" s="16">
        <f>(Y16/Y17)*100</f>
        <v>28.571428571428569</v>
      </c>
      <c r="Z18" s="16">
        <f>(Z16/Z17)*100</f>
        <v>0</v>
      </c>
      <c r="AA18" s="16">
        <f>AA16/AA17*100</f>
        <v>45.238095238095241</v>
      </c>
      <c r="AB18" s="17">
        <v>1.8</v>
      </c>
      <c r="AC18" s="17">
        <f>AC16/AC17*100</f>
        <v>2.4000000000000004</v>
      </c>
      <c r="AD18" s="17">
        <f>(AA18+AC18)/2</f>
        <v>23.81904761904762</v>
      </c>
      <c r="AE18" s="17">
        <f>AE16/AE17*100</f>
        <v>26.78004535147392</v>
      </c>
    </row>
  </sheetData>
  <pageMargins left="0.19685039370078741" right="0" top="0.78740157480314965" bottom="0.78740157480314965" header="0" footer="0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Moder</dc:creator>
  <cp:lastModifiedBy>Moder</cp:lastModifiedBy>
  <cp:lastPrinted>2017-04-05T07:59:10Z</cp:lastPrinted>
  <dcterms:created xsi:type="dcterms:W3CDTF">2017-01-02T17:29:45Z</dcterms:created>
  <dcterms:modified xsi:type="dcterms:W3CDTF">2017-04-05T08:03:20Z</dcterms:modified>
</cp:coreProperties>
</file>